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bscientific-my.sharepoint.com/personal/sean_2bscientific_com/Documents/Documents/"/>
    </mc:Choice>
  </mc:AlternateContent>
  <xr:revisionPtr revIDLastSave="7" documentId="8_{7E8BB885-D804-4D2E-98A5-3AD19B0AF222}" xr6:coauthVersionLast="47" xr6:coauthVersionMax="47" xr10:uidLastSave="{739B370C-FB4A-4352-8BEA-E61F81171E8F}"/>
  <bookViews>
    <workbookView xWindow="-108" yWindow="-108" windowWidth="23256" windowHeight="12576" xr2:uid="{608CD694-A59F-403F-B2FC-6DC7A0124E14}"/>
  </bookViews>
  <sheets>
    <sheet name="Cost Per T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  <c r="K20" i="1"/>
  <c r="D27" i="1"/>
  <c r="H28" i="1"/>
  <c r="G20" i="1"/>
  <c r="G27" i="1" s="1"/>
  <c r="D20" i="1"/>
  <c r="C20" i="1"/>
  <c r="C27" i="1" s="1"/>
  <c r="H21" i="1"/>
  <c r="H15" i="1"/>
  <c r="E14" i="1"/>
  <c r="F14" i="1" s="1"/>
  <c r="E20" i="1" l="1"/>
  <c r="F20" i="1" s="1"/>
  <c r="H20" i="1" s="1"/>
  <c r="H22" i="1" s="1"/>
  <c r="K22" i="1" s="1"/>
  <c r="E27" i="1"/>
  <c r="F27" i="1" s="1"/>
  <c r="H27" i="1" s="1"/>
  <c r="H29" i="1" s="1"/>
  <c r="K29" i="1" s="1"/>
  <c r="H14" i="1"/>
  <c r="H16" i="1" s="1"/>
  <c r="K13" i="1" l="1"/>
  <c r="K15" i="1" s="1"/>
  <c r="K26" i="1"/>
  <c r="K28" i="1" s="1"/>
  <c r="K19" i="1"/>
  <c r="K21" i="1" s="1"/>
</calcChain>
</file>

<file path=xl/sharedStrings.xml><?xml version="1.0" encoding="utf-8"?>
<sst xmlns="http://schemas.openxmlformats.org/spreadsheetml/2006/main" count="50" uniqueCount="29">
  <si>
    <t xml:space="preserve">Primary antibody </t>
  </si>
  <si>
    <t>Cost of Ab/kit £</t>
  </si>
  <si>
    <t>Cost</t>
  </si>
  <si>
    <t xml:space="preserve">Number of tests required </t>
  </si>
  <si>
    <t>Vectastain PK-4000 series</t>
  </si>
  <si>
    <t>Total cost of tests</t>
  </si>
  <si>
    <t xml:space="preserve">Total cost per test </t>
  </si>
  <si>
    <t xml:space="preserve">2x more sensitive system </t>
  </si>
  <si>
    <t xml:space="preserve">2x vs original </t>
  </si>
  <si>
    <t>Saving per test £</t>
  </si>
  <si>
    <t xml:space="preserve">Vectastain PK-6100 (Elite) series </t>
  </si>
  <si>
    <t>Expected saving at 2x  £</t>
  </si>
  <si>
    <t xml:space="preserve">4x more sensitive system </t>
  </si>
  <si>
    <t xml:space="preserve">4x vs original </t>
  </si>
  <si>
    <t xml:space="preserve">How much could your detection system change your cost per test? </t>
  </si>
  <si>
    <t>Your Antibody</t>
  </si>
  <si>
    <t xml:space="preserve">There can be a limit to the effectiveness of increased detection sensitivity. This calculator assumes 100ul working solution / section. Total cost of test is only cost of reagents used in the test. It does not include reagent bought but not used. </t>
  </si>
  <si>
    <t>How to use:</t>
  </si>
  <si>
    <t xml:space="preserve">Sections Stained </t>
  </si>
  <si>
    <t>Dilution of Primary Antibody 1:X</t>
  </si>
  <si>
    <t xml:space="preserve">Amount of Working Solution (in ml) </t>
  </si>
  <si>
    <t>Cost per test (£)</t>
  </si>
  <si>
    <t>Volume (in ml)</t>
  </si>
  <si>
    <t xml:space="preserve">Antibody
(Calculates at 2x better dilution) </t>
  </si>
  <si>
    <t xml:space="preserve">Antibody
(Calculates at 4x better dilution) </t>
  </si>
  <si>
    <t xml:space="preserve">Fill in pale green fields of the first table depending on the volume, dilution and cost of the primary antibody as well as the number of tests required. </t>
  </si>
  <si>
    <t>Original</t>
  </si>
  <si>
    <t>As an example:- The VECTASTAIN Elite ABC Peroxidase kits are 2-4X more sensitive than the original VECTASTAIN HRP range of kits. This calculator can be used to give a rough idea of the savings that could be made, but actual savings will depend on a number of factors, including the dilution empirically determined with the primary antibody.</t>
  </si>
  <si>
    <t xml:space="preserve">Contact us if you would like to discuss these calculations or other ways to reduce your cost per test for IHC/ICC/IF methods. Alternative kit sizes and detection methods may suit your project better.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</si>
</sst>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202124"/>
      <name val="Arial"/>
      <family val="2"/>
    </font>
    <font>
      <b/>
      <sz val="22"/>
      <color rgb="FF2021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A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E2D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0" fillId="8" borderId="4" xfId="0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E2D"/>
      <color rgb="FFFFAE00"/>
      <color rgb="FFFFD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506731</xdr:colOff>
      <xdr:row>1</xdr:row>
      <xdr:rowOff>131610</xdr:rowOff>
    </xdr:from>
    <xdr:to>
      <xdr:col>8</xdr:col>
      <xdr:colOff>245746</xdr:colOff>
      <xdr:row>3</xdr:row>
      <xdr:rowOff>592455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E4FC7C-4AB6-E85B-A4CA-46A08578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1" y="322110"/>
          <a:ext cx="3190875" cy="971385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  <xdr:twoCellAnchor>
    <xdr:from>
      <xdr:col>8</xdr:col>
      <xdr:colOff>3808</xdr:colOff>
      <xdr:row>12</xdr:row>
      <xdr:rowOff>169545</xdr:rowOff>
    </xdr:from>
    <xdr:to>
      <xdr:col>9</xdr:col>
      <xdr:colOff>6208</xdr:colOff>
      <xdr:row>15</xdr:row>
      <xdr:rowOff>169545</xdr:rowOff>
    </xdr:to>
    <xdr:cxnSp macro="">
      <xdr:nvCxnSpPr>
        <xdr:cNvPr id="28" name="Connector: Elbow 27">
          <a:extLst>
            <a:ext uri="{FF2B5EF4-FFF2-40B4-BE49-F238E27FC236}">
              <a16:creationId xmlns:a16="http://schemas.microsoft.com/office/drawing/2014/main" id="{B7DF874B-8F23-AE99-8789-4E2ED70D613F}"/>
            </a:ext>
          </a:extLst>
        </xdr:cNvPr>
        <xdr:cNvCxnSpPr/>
      </xdr:nvCxnSpPr>
      <xdr:spPr>
        <a:xfrm flipV="1">
          <a:off x="8900158" y="4360545"/>
          <a:ext cx="612000" cy="981075"/>
        </a:xfrm>
        <a:prstGeom prst="bentConnector3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091F-68C3-4167-A6B9-244E0E96D7CD}">
  <dimension ref="B1:K30"/>
  <sheetViews>
    <sheetView tabSelected="1" workbookViewId="0">
      <selection activeCell="B2" sqref="B2:E2"/>
    </sheetView>
  </sheetViews>
  <sheetFormatPr defaultRowHeight="14.4" x14ac:dyDescent="0.3"/>
  <cols>
    <col min="1" max="1" width="2.6640625" style="1" customWidth="1"/>
    <col min="2" max="2" width="29.33203125" style="1" customWidth="1"/>
    <col min="3" max="3" width="17" style="1" customWidth="1"/>
    <col min="4" max="4" width="19.88671875" style="1" customWidth="1"/>
    <col min="5" max="5" width="18.88671875" style="1" customWidth="1"/>
    <col min="6" max="6" width="18" style="1" customWidth="1"/>
    <col min="7" max="7" width="17.5546875" style="1" customWidth="1"/>
    <col min="8" max="8" width="14.6640625" style="1" customWidth="1"/>
    <col min="9" max="9" width="8.88671875" style="1"/>
    <col min="10" max="10" width="23.21875" style="6" bestFit="1" customWidth="1"/>
    <col min="11" max="11" width="8.88671875" style="6"/>
    <col min="12" max="16384" width="8.88671875" style="1"/>
  </cols>
  <sheetData>
    <row r="1" spans="2:11" ht="15" thickBot="1" x14ac:dyDescent="0.35">
      <c r="C1" s="2"/>
    </row>
    <row r="2" spans="2:11" ht="26.4" customHeight="1" thickBot="1" x14ac:dyDescent="0.4">
      <c r="B2" s="40" t="s">
        <v>14</v>
      </c>
      <c r="C2" s="41"/>
      <c r="D2" s="41"/>
      <c r="E2" s="42"/>
      <c r="F2" s="5"/>
      <c r="G2" s="5"/>
    </row>
    <row r="4" spans="2:11" ht="64.8" customHeight="1" x14ac:dyDescent="0.3">
      <c r="B4" s="44" t="s">
        <v>27</v>
      </c>
      <c r="C4" s="44"/>
      <c r="D4" s="44"/>
      <c r="E4" s="44"/>
      <c r="F4" s="20"/>
      <c r="G4" s="20"/>
      <c r="H4" s="20"/>
    </row>
    <row r="5" spans="2:11" ht="18" x14ac:dyDescent="0.3">
      <c r="B5" s="4"/>
      <c r="C5" s="4"/>
      <c r="D5" s="4"/>
      <c r="E5" s="4"/>
      <c r="F5" s="4"/>
      <c r="G5" s="4"/>
      <c r="H5" s="4"/>
    </row>
    <row r="6" spans="2:11" ht="49.2" customHeight="1" x14ac:dyDescent="0.3">
      <c r="B6" s="44" t="s">
        <v>16</v>
      </c>
      <c r="C6" s="44"/>
      <c r="D6" s="44"/>
      <c r="E6" s="44"/>
      <c r="F6" s="44"/>
      <c r="G6" s="20"/>
      <c r="H6" s="20"/>
    </row>
    <row r="7" spans="2:11" ht="17.399999999999999" x14ac:dyDescent="0.3">
      <c r="B7" s="3"/>
      <c r="C7" s="3"/>
      <c r="D7" s="3"/>
      <c r="E7" s="3"/>
      <c r="F7" s="3"/>
      <c r="G7" s="3"/>
      <c r="H7" s="3"/>
    </row>
    <row r="8" spans="2:11" ht="38.4" customHeight="1" x14ac:dyDescent="0.3">
      <c r="B8" s="44" t="s">
        <v>28</v>
      </c>
      <c r="C8" s="44"/>
      <c r="D8" s="44"/>
      <c r="E8" s="44"/>
      <c r="F8" s="44"/>
      <c r="G8" s="3"/>
      <c r="H8" s="3"/>
    </row>
    <row r="9" spans="2:11" ht="17.399999999999999" x14ac:dyDescent="0.3">
      <c r="B9" s="3"/>
      <c r="C9" s="3"/>
      <c r="D9" s="3"/>
      <c r="E9" s="3"/>
      <c r="F9" s="3"/>
      <c r="G9" s="3"/>
      <c r="H9" s="3"/>
    </row>
    <row r="10" spans="2:11" ht="39" customHeight="1" x14ac:dyDescent="0.3">
      <c r="B10" s="21" t="s">
        <v>17</v>
      </c>
      <c r="C10" s="43" t="s">
        <v>25</v>
      </c>
      <c r="D10" s="43"/>
      <c r="E10" s="43"/>
      <c r="F10" s="43"/>
      <c r="G10" s="3"/>
      <c r="H10" s="3"/>
    </row>
    <row r="12" spans="2:11" ht="16.2" thickBot="1" x14ac:dyDescent="0.35">
      <c r="J12" s="28" t="s">
        <v>26</v>
      </c>
    </row>
    <row r="13" spans="2:11" ht="29.4" thickBot="1" x14ac:dyDescent="0.35">
      <c r="B13" s="22" t="s">
        <v>0</v>
      </c>
      <c r="C13" s="25" t="s">
        <v>22</v>
      </c>
      <c r="D13" s="26" t="s">
        <v>19</v>
      </c>
      <c r="E13" s="24" t="s">
        <v>20</v>
      </c>
      <c r="F13" s="34" t="s">
        <v>18</v>
      </c>
      <c r="G13" s="26" t="s">
        <v>1</v>
      </c>
      <c r="H13" s="24" t="s">
        <v>21</v>
      </c>
      <c r="I13" s="31"/>
      <c r="J13" s="37" t="s">
        <v>2</v>
      </c>
      <c r="K13" s="14">
        <f>H16</f>
        <v>8.2149999999999999</v>
      </c>
    </row>
    <row r="14" spans="2:11" ht="24" customHeight="1" thickBot="1" x14ac:dyDescent="0.35">
      <c r="B14" s="11" t="s">
        <v>15</v>
      </c>
      <c r="C14" s="18">
        <v>0.05</v>
      </c>
      <c r="D14" s="18">
        <v>100</v>
      </c>
      <c r="E14" s="12">
        <f>C14*D14</f>
        <v>5</v>
      </c>
      <c r="F14" s="13">
        <f>E14*10</f>
        <v>50</v>
      </c>
      <c r="G14" s="18">
        <v>400</v>
      </c>
      <c r="H14" s="12">
        <f>G14/F14</f>
        <v>8</v>
      </c>
      <c r="I14" s="30"/>
      <c r="J14" s="39" t="s">
        <v>3</v>
      </c>
      <c r="K14" s="18">
        <v>100</v>
      </c>
    </row>
    <row r="15" spans="2:11" ht="24" customHeight="1" thickBot="1" x14ac:dyDescent="0.35">
      <c r="B15" s="14" t="s">
        <v>4</v>
      </c>
      <c r="C15" s="15"/>
      <c r="D15" s="15"/>
      <c r="E15" s="14">
        <v>200</v>
      </c>
      <c r="F15" s="14">
        <v>2000</v>
      </c>
      <c r="G15" s="16">
        <v>430</v>
      </c>
      <c r="H15" s="14">
        <f>G15/F15</f>
        <v>0.215</v>
      </c>
      <c r="J15" s="38" t="s">
        <v>5</v>
      </c>
      <c r="K15" s="16">
        <f>K13*K14</f>
        <v>821.5</v>
      </c>
    </row>
    <row r="16" spans="2:11" ht="24" customHeight="1" thickBot="1" x14ac:dyDescent="0.35">
      <c r="B16" s="8"/>
      <c r="C16" s="8"/>
      <c r="D16" s="8"/>
      <c r="E16" s="8"/>
      <c r="F16" s="8"/>
      <c r="G16" s="9" t="s">
        <v>6</v>
      </c>
      <c r="H16" s="10">
        <f>H14+H15</f>
        <v>8.2149999999999999</v>
      </c>
    </row>
    <row r="17" spans="2:11" ht="17.399999999999999" customHeight="1" x14ac:dyDescent="0.3"/>
    <row r="18" spans="2:11" ht="17.399999999999999" customHeight="1" thickBot="1" x14ac:dyDescent="0.35">
      <c r="J18" s="28" t="s">
        <v>8</v>
      </c>
    </row>
    <row r="19" spans="2:11" ht="29.4" thickBot="1" x14ac:dyDescent="0.35">
      <c r="B19" s="22" t="s">
        <v>7</v>
      </c>
      <c r="C19" s="36" t="s">
        <v>22</v>
      </c>
      <c r="D19" s="35" t="s">
        <v>19</v>
      </c>
      <c r="E19" s="24" t="s">
        <v>20</v>
      </c>
      <c r="F19" s="23" t="s">
        <v>18</v>
      </c>
      <c r="G19" s="23" t="s">
        <v>1</v>
      </c>
      <c r="H19" s="23" t="s">
        <v>21</v>
      </c>
      <c r="I19" s="31"/>
      <c r="J19" s="27" t="s">
        <v>9</v>
      </c>
      <c r="K19" s="7">
        <f>H16-H22</f>
        <v>3.71</v>
      </c>
    </row>
    <row r="20" spans="2:11" ht="30" customHeight="1" x14ac:dyDescent="0.3">
      <c r="B20" s="13" t="s">
        <v>23</v>
      </c>
      <c r="C20" s="7">
        <f>C14</f>
        <v>0.05</v>
      </c>
      <c r="D20" s="7">
        <f>D14*2</f>
        <v>200</v>
      </c>
      <c r="E20" s="19">
        <f>C20*D20</f>
        <v>10</v>
      </c>
      <c r="F20" s="7">
        <f>E20*10</f>
        <v>100</v>
      </c>
      <c r="G20" s="7">
        <f>G14</f>
        <v>400</v>
      </c>
      <c r="H20" s="7">
        <f>G20/F20</f>
        <v>4</v>
      </c>
      <c r="J20" s="27" t="s">
        <v>3</v>
      </c>
      <c r="K20" s="7">
        <f>K14</f>
        <v>100</v>
      </c>
    </row>
    <row r="21" spans="2:11" ht="27" customHeight="1" thickBot="1" x14ac:dyDescent="0.35">
      <c r="B21" s="7" t="s">
        <v>10</v>
      </c>
      <c r="C21" s="16"/>
      <c r="D21" s="16"/>
      <c r="E21" s="7">
        <v>100</v>
      </c>
      <c r="F21" s="7">
        <v>1000</v>
      </c>
      <c r="G21" s="7">
        <v>505</v>
      </c>
      <c r="H21" s="14">
        <f>G21/F21</f>
        <v>0.505</v>
      </c>
      <c r="J21" s="27" t="s">
        <v>11</v>
      </c>
      <c r="K21" s="29">
        <f>K19*K20</f>
        <v>371</v>
      </c>
    </row>
    <row r="22" spans="2:11" ht="24" customHeight="1" thickBot="1" x14ac:dyDescent="0.35">
      <c r="B22" s="6"/>
      <c r="C22" s="6"/>
      <c r="D22" s="6"/>
      <c r="E22" s="6"/>
      <c r="F22" s="6"/>
      <c r="G22" s="17" t="s">
        <v>6</v>
      </c>
      <c r="H22" s="32">
        <f>H20+H21</f>
        <v>4.5049999999999999</v>
      </c>
      <c r="J22" s="27" t="s">
        <v>5</v>
      </c>
      <c r="K22" s="7">
        <f>H22*K20</f>
        <v>450.5</v>
      </c>
    </row>
    <row r="23" spans="2:11" ht="17.399999999999999" customHeight="1" x14ac:dyDescent="0.3"/>
    <row r="24" spans="2:11" ht="17.399999999999999" customHeight="1" x14ac:dyDescent="0.3"/>
    <row r="25" spans="2:11" ht="16.2" thickBot="1" x14ac:dyDescent="0.35">
      <c r="J25" s="28" t="s">
        <v>13</v>
      </c>
    </row>
    <row r="26" spans="2:11" ht="29.4" thickBot="1" x14ac:dyDescent="0.35">
      <c r="B26" s="22" t="s">
        <v>12</v>
      </c>
      <c r="C26" s="36" t="s">
        <v>22</v>
      </c>
      <c r="D26" s="35" t="s">
        <v>19</v>
      </c>
      <c r="E26" s="24" t="s">
        <v>20</v>
      </c>
      <c r="F26" s="23" t="s">
        <v>18</v>
      </c>
      <c r="G26" s="23" t="s">
        <v>1</v>
      </c>
      <c r="H26" s="23" t="s">
        <v>21</v>
      </c>
      <c r="I26" s="31"/>
      <c r="J26" s="27" t="s">
        <v>9</v>
      </c>
      <c r="K26" s="7">
        <f>H16-H29</f>
        <v>5.71</v>
      </c>
    </row>
    <row r="27" spans="2:11" ht="30" customHeight="1" x14ac:dyDescent="0.3">
      <c r="B27" s="13" t="s">
        <v>24</v>
      </c>
      <c r="C27" s="7">
        <f>C20</f>
        <v>0.05</v>
      </c>
      <c r="D27" s="7">
        <f>D14*4</f>
        <v>400</v>
      </c>
      <c r="E27" s="19">
        <f>C27*D27</f>
        <v>20</v>
      </c>
      <c r="F27" s="7">
        <f>E27*10</f>
        <v>200</v>
      </c>
      <c r="G27" s="7">
        <f>G20</f>
        <v>400</v>
      </c>
      <c r="H27" s="7">
        <f>G27/F27</f>
        <v>2</v>
      </c>
      <c r="J27" s="27" t="s">
        <v>3</v>
      </c>
      <c r="K27" s="7">
        <f>K14</f>
        <v>100</v>
      </c>
    </row>
    <row r="28" spans="2:11" ht="30" customHeight="1" thickBot="1" x14ac:dyDescent="0.35">
      <c r="B28" s="7" t="s">
        <v>10</v>
      </c>
      <c r="C28" s="16"/>
      <c r="D28" s="16"/>
      <c r="E28" s="7">
        <v>100</v>
      </c>
      <c r="F28" s="7">
        <v>1000</v>
      </c>
      <c r="G28" s="7">
        <v>505</v>
      </c>
      <c r="H28" s="14">
        <f>G28/F28</f>
        <v>0.505</v>
      </c>
      <c r="J28" s="27" t="s">
        <v>11</v>
      </c>
      <c r="K28" s="29">
        <f>K26*K27</f>
        <v>571</v>
      </c>
    </row>
    <row r="29" spans="2:11" ht="30" customHeight="1" thickBot="1" x14ac:dyDescent="0.35">
      <c r="B29" s="6"/>
      <c r="C29" s="6"/>
      <c r="D29" s="6"/>
      <c r="E29" s="6"/>
      <c r="F29" s="6"/>
      <c r="G29" s="17" t="s">
        <v>6</v>
      </c>
      <c r="H29" s="33">
        <f>H27+H28</f>
        <v>2.5049999999999999</v>
      </c>
      <c r="J29" s="27" t="s">
        <v>5</v>
      </c>
      <c r="K29" s="7">
        <f>H29*K27</f>
        <v>250.5</v>
      </c>
    </row>
    <row r="30" spans="2:11" ht="30" customHeight="1" x14ac:dyDescent="0.3"/>
  </sheetData>
  <mergeCells count="5">
    <mergeCell ref="B2:E2"/>
    <mergeCell ref="C10:F10"/>
    <mergeCell ref="B4:E4"/>
    <mergeCell ref="B8:F8"/>
    <mergeCell ref="B6:F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Per Test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Salmon</dc:creator>
  <cp:keywords/>
  <dc:description/>
  <cp:lastModifiedBy>Sean Betsy</cp:lastModifiedBy>
  <cp:revision/>
  <dcterms:created xsi:type="dcterms:W3CDTF">2022-07-18T15:24:12Z</dcterms:created>
  <dcterms:modified xsi:type="dcterms:W3CDTF">2022-08-19T12:04:56Z</dcterms:modified>
  <cp:category/>
  <cp:contentStatus/>
</cp:coreProperties>
</file>